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490" windowHeight="7695"/>
  </bookViews>
  <sheets>
    <sheet name="Лист1" sheetId="1" r:id="rId1"/>
  </sheets>
  <calcPr calcId="17902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/>
  <c r="R5" s="1"/>
  <c r="Q6"/>
  <c r="R6" s="1"/>
  <c r="Q8"/>
  <c r="R8"/>
  <c r="Q9"/>
  <c r="R9" s="1"/>
  <c r="Q10"/>
  <c r="R10" s="1"/>
  <c r="Q11"/>
  <c r="R11" s="1"/>
  <c r="Q12"/>
  <c r="R12" s="1"/>
  <c r="Q13"/>
  <c r="R13" s="1"/>
  <c r="Q14"/>
  <c r="R14" s="1"/>
  <c r="Q15"/>
  <c r="R15" s="1"/>
  <c r="Q16"/>
  <c r="R16" s="1"/>
  <c r="Q17"/>
  <c r="R17" s="1"/>
  <c r="Q18"/>
  <c r="R18"/>
  <c r="Q19"/>
  <c r="R19" s="1"/>
  <c r="Q21"/>
  <c r="R21" s="1"/>
  <c r="Q22"/>
  <c r="R22"/>
  <c r="Q23"/>
  <c r="R23" s="1"/>
  <c r="Q24"/>
  <c r="R24" s="1"/>
  <c r="Q25"/>
  <c r="R25" s="1"/>
  <c r="Q26"/>
  <c r="R26" s="1"/>
  <c r="Q28"/>
  <c r="R28" s="1"/>
  <c r="Q29"/>
  <c r="R29" s="1"/>
  <c r="Q30"/>
  <c r="R30" s="1"/>
  <c r="Q31"/>
  <c r="R31" s="1"/>
  <c r="Q32"/>
  <c r="R32" s="1"/>
  <c r="Q4"/>
  <c r="R4" s="1"/>
  <c r="P6"/>
  <c r="P24"/>
  <c r="O5"/>
  <c r="P5" s="1"/>
  <c r="O6"/>
  <c r="O8"/>
  <c r="P8" s="1"/>
  <c r="O9"/>
  <c r="P9" s="1"/>
  <c r="O10"/>
  <c r="P10" s="1"/>
  <c r="O11"/>
  <c r="P11" s="1"/>
  <c r="O12"/>
  <c r="P12" s="1"/>
  <c r="O13"/>
  <c r="P13" s="1"/>
  <c r="O14"/>
  <c r="P14" s="1"/>
  <c r="O15"/>
  <c r="P15" s="1"/>
  <c r="O16"/>
  <c r="P16" s="1"/>
  <c r="O17"/>
  <c r="P17" s="1"/>
  <c r="O18"/>
  <c r="P18" s="1"/>
  <c r="O19"/>
  <c r="P19" s="1"/>
  <c r="O21"/>
  <c r="P21" s="1"/>
  <c r="O22"/>
  <c r="P22" s="1"/>
  <c r="O23"/>
  <c r="P23" s="1"/>
  <c r="O24"/>
  <c r="O25"/>
  <c r="P25" s="1"/>
  <c r="O26"/>
  <c r="P26" s="1"/>
  <c r="O28"/>
  <c r="P28" s="1"/>
  <c r="O29"/>
  <c r="P29" s="1"/>
  <c r="O30"/>
  <c r="P30" s="1"/>
  <c r="O31"/>
  <c r="P31" s="1"/>
  <c r="O32"/>
  <c r="P32" s="1"/>
  <c r="O4"/>
  <c r="P4" s="1"/>
  <c r="E33"/>
  <c r="E32"/>
  <c r="E31"/>
  <c r="E29"/>
  <c r="E30"/>
  <c r="E28"/>
  <c r="E22"/>
  <c r="E23"/>
  <c r="E24"/>
  <c r="E25"/>
  <c r="E26"/>
  <c r="E21"/>
  <c r="E9"/>
  <c r="E10"/>
  <c r="E11"/>
  <c r="E12"/>
  <c r="E13"/>
  <c r="E14"/>
  <c r="E15"/>
  <c r="E16"/>
  <c r="E17"/>
  <c r="E18"/>
  <c r="E19"/>
  <c r="E8"/>
  <c r="E5"/>
  <c r="E6"/>
  <c r="E4"/>
  <c r="N33" l="1"/>
  <c r="L33"/>
  <c r="J33"/>
  <c r="H33"/>
  <c r="D33"/>
  <c r="F33"/>
  <c r="G33"/>
  <c r="I33"/>
  <c r="K33"/>
  <c r="M33"/>
  <c r="C33"/>
  <c r="N5"/>
  <c r="N6"/>
  <c r="N8"/>
  <c r="N9"/>
  <c r="N10"/>
  <c r="N11"/>
  <c r="N12"/>
  <c r="N13"/>
  <c r="N14"/>
  <c r="N15"/>
  <c r="N16"/>
  <c r="N17"/>
  <c r="N18"/>
  <c r="N19"/>
  <c r="N21"/>
  <c r="N22"/>
  <c r="N23"/>
  <c r="N24"/>
  <c r="N25"/>
  <c r="N26"/>
  <c r="N28"/>
  <c r="N29"/>
  <c r="N30"/>
  <c r="N31"/>
  <c r="N32"/>
  <c r="N4"/>
  <c r="L5"/>
  <c r="L6"/>
  <c r="L8"/>
  <c r="L9"/>
  <c r="L10"/>
  <c r="L11"/>
  <c r="L12"/>
  <c r="L13"/>
  <c r="L14"/>
  <c r="L15"/>
  <c r="L16"/>
  <c r="L17"/>
  <c r="L18"/>
  <c r="L19"/>
  <c r="L21"/>
  <c r="L22"/>
  <c r="L23"/>
  <c r="L24"/>
  <c r="L25"/>
  <c r="L26"/>
  <c r="L28"/>
  <c r="L29"/>
  <c r="L30"/>
  <c r="L31"/>
  <c r="L32"/>
  <c r="L4"/>
  <c r="J5"/>
  <c r="J6"/>
  <c r="J8"/>
  <c r="J9"/>
  <c r="J10"/>
  <c r="J11"/>
  <c r="J12"/>
  <c r="J13"/>
  <c r="J14"/>
  <c r="J15"/>
  <c r="J16"/>
  <c r="J17"/>
  <c r="J18"/>
  <c r="J19"/>
  <c r="J21"/>
  <c r="J22"/>
  <c r="J23"/>
  <c r="J24"/>
  <c r="J25"/>
  <c r="J26"/>
  <c r="J28"/>
  <c r="J29"/>
  <c r="J30"/>
  <c r="J31"/>
  <c r="J32"/>
  <c r="J4"/>
  <c r="H5"/>
  <c r="H6"/>
  <c r="H8"/>
  <c r="H9"/>
  <c r="H10"/>
  <c r="H11"/>
  <c r="H12"/>
  <c r="H13"/>
  <c r="H14"/>
  <c r="H15"/>
  <c r="H16"/>
  <c r="H17"/>
  <c r="H18"/>
  <c r="H19"/>
  <c r="H21"/>
  <c r="H22"/>
  <c r="H23"/>
  <c r="H24"/>
  <c r="H25"/>
  <c r="H26"/>
  <c r="H28"/>
  <c r="H29"/>
  <c r="H30"/>
  <c r="H31"/>
  <c r="H32"/>
  <c r="H4"/>
  <c r="Q33" l="1"/>
  <c r="R33" s="1"/>
  <c r="O33"/>
  <c r="P33" s="1"/>
</calcChain>
</file>

<file path=xl/sharedStrings.xml><?xml version="1.0" encoding="utf-8"?>
<sst xmlns="http://schemas.openxmlformats.org/spreadsheetml/2006/main" count="57" uniqueCount="45">
  <si>
    <t>Species</t>
  </si>
  <si>
    <t>Total</t>
  </si>
  <si>
    <t>Hybomitra bimaculata</t>
  </si>
  <si>
    <t>Haematopota pluvialis</t>
  </si>
  <si>
    <t>Hybomitra muehlfeldi</t>
  </si>
  <si>
    <t xml:space="preserve">Hybomitra distinguenda </t>
  </si>
  <si>
    <t xml:space="preserve">Tabanus maculicornis </t>
  </si>
  <si>
    <t>Hybomitra nitidifrons confiformis</t>
  </si>
  <si>
    <t>Tabanus bromius</t>
  </si>
  <si>
    <t xml:space="preserve">Haematopota subcylindrica </t>
  </si>
  <si>
    <t xml:space="preserve">Chrysops caecutiens </t>
  </si>
  <si>
    <t xml:space="preserve">Hybomitra lundbecki </t>
  </si>
  <si>
    <t>Hybomitra tarandina</t>
  </si>
  <si>
    <t>Chrysops viduatus</t>
  </si>
  <si>
    <t>Hybomitra arpadi</t>
  </si>
  <si>
    <t xml:space="preserve">Tabanus sudeticus </t>
  </si>
  <si>
    <t xml:space="preserve">Tabanus cordiger </t>
  </si>
  <si>
    <t xml:space="preserve">Tabanus bovinus </t>
  </si>
  <si>
    <t xml:space="preserve">Chrysops divaricatus </t>
  </si>
  <si>
    <t xml:space="preserve">Hybomitra kaurii </t>
  </si>
  <si>
    <t xml:space="preserve">Heptatoma pellucens </t>
  </si>
  <si>
    <t>Chrysops relictus</t>
  </si>
  <si>
    <t>Hybomitra lapponica</t>
  </si>
  <si>
    <t>Atylotus fulvus</t>
  </si>
  <si>
    <t xml:space="preserve">Hybomitra lurida </t>
  </si>
  <si>
    <t xml:space="preserve">Tabanus glaucopis </t>
  </si>
  <si>
    <t xml:space="preserve">Tabanus miki </t>
  </si>
  <si>
    <t xml:space="preserve"> -</t>
  </si>
  <si>
    <t>Dominant species</t>
  </si>
  <si>
    <t>Subdominant species</t>
  </si>
  <si>
    <t>Minor species</t>
  </si>
  <si>
    <t>Rare species</t>
  </si>
  <si>
    <t>count</t>
  </si>
  <si>
    <t>Monoxenous</t>
  </si>
  <si>
    <t>Tth I + Tth II coinf.</t>
  </si>
  <si>
    <t>Tth II monoinf.</t>
  </si>
  <si>
    <t>irres. mixes</t>
  </si>
  <si>
    <t>N</t>
  </si>
  <si>
    <t>Total Tth I</t>
  </si>
  <si>
    <t>Total Tth II</t>
  </si>
  <si>
    <t>prevalence</t>
  </si>
  <si>
    <t>DI</t>
  </si>
  <si>
    <t>total infections</t>
  </si>
  <si>
    <t>Tth I monoinf.</t>
  </si>
  <si>
    <t xml:space="preserve">Hybomitra solstitialis </t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</si>
</sst>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 tint="0.249977111117893"/>
      <name val="Calibri"/>
      <family val="2"/>
      <charset val="204"/>
      <scheme val="minor"/>
    </font>
    <font>
      <sz val="11"/>
      <color theme="2" tint="-0.74999237037263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2" fontId="0" fillId="0" borderId="0" xfId="0" applyNumberFormat="1"/>
    <xf numFmtId="0" fontId="0" fillId="0" borderId="0" xfId="0" applyBorder="1"/>
    <xf numFmtId="164" fontId="0" fillId="0" borderId="0" xfId="1" applyNumberFormat="1" applyFont="1"/>
    <xf numFmtId="164" fontId="3" fillId="0" borderId="0" xfId="1" applyNumberFormat="1" applyFont="1"/>
    <xf numFmtId="0" fontId="1" fillId="0" borderId="1" xfId="0" applyFont="1" applyFill="1" applyBorder="1" applyAlignment="1"/>
    <xf numFmtId="164" fontId="1" fillId="0" borderId="1" xfId="1" applyNumberFormat="1" applyFont="1" applyFill="1" applyBorder="1" applyAlignment="1"/>
    <xf numFmtId="0" fontId="0" fillId="0" borderId="2" xfId="0" applyFill="1" applyBorder="1"/>
    <xf numFmtId="0" fontId="1" fillId="0" borderId="1" xfId="0" applyFont="1" applyFill="1" applyBorder="1"/>
    <xf numFmtId="0" fontId="6" fillId="0" borderId="1" xfId="0" applyFont="1" applyFill="1" applyBorder="1"/>
    <xf numFmtId="0" fontId="0" fillId="0" borderId="1" xfId="0" applyFill="1" applyBorder="1"/>
    <xf numFmtId="164" fontId="3" fillId="0" borderId="1" xfId="1" applyNumberFormat="1" applyFont="1" applyFill="1" applyBorder="1"/>
    <xf numFmtId="164" fontId="4" fillId="0" borderId="1" xfId="1" applyNumberFormat="1" applyFont="1" applyFill="1" applyBorder="1"/>
    <xf numFmtId="164" fontId="0" fillId="0" borderId="1" xfId="1" applyNumberFormat="1" applyFont="1" applyFill="1" applyBorder="1"/>
    <xf numFmtId="0" fontId="7" fillId="0" borderId="1" xfId="0" applyFont="1" applyFill="1" applyBorder="1"/>
    <xf numFmtId="164" fontId="0" fillId="0" borderId="1" xfId="1" applyNumberFormat="1" applyFont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164" fontId="1" fillId="0" borderId="2" xfId="1" applyNumberFormat="1" applyFont="1" applyFill="1" applyBorder="1"/>
    <xf numFmtId="0" fontId="6" fillId="0" borderId="3" xfId="0" applyFont="1" applyFill="1" applyBorder="1"/>
    <xf numFmtId="0" fontId="0" fillId="0" borderId="3" xfId="0" applyFill="1" applyBorder="1"/>
    <xf numFmtId="164" fontId="3" fillId="0" borderId="3" xfId="1" applyNumberFormat="1" applyFont="1" applyFill="1" applyBorder="1"/>
    <xf numFmtId="164" fontId="4" fillId="0" borderId="3" xfId="1" applyNumberFormat="1" applyFont="1" applyFill="1" applyBorder="1"/>
    <xf numFmtId="164" fontId="0" fillId="0" borderId="3" xfId="1" applyNumberFormat="1" applyFont="1" applyFill="1" applyBorder="1"/>
    <xf numFmtId="10" fontId="0" fillId="0" borderId="1" xfId="1" applyNumberFormat="1" applyFont="1" applyBorder="1"/>
    <xf numFmtId="10" fontId="0" fillId="0" borderId="3" xfId="1" applyNumberFormat="1" applyFont="1" applyBorder="1"/>
    <xf numFmtId="0" fontId="8" fillId="0" borderId="1" xfId="0" applyFont="1" applyFill="1" applyBorder="1"/>
    <xf numFmtId="164" fontId="9" fillId="0" borderId="1" xfId="1" applyNumberFormat="1" applyFont="1" applyBorder="1"/>
    <xf numFmtId="0" fontId="9" fillId="0" borderId="1" xfId="0" applyFont="1" applyFill="1" applyBorder="1"/>
    <xf numFmtId="164" fontId="9" fillId="0" borderId="1" xfId="1" applyNumberFormat="1" applyFont="1" applyFill="1" applyBorder="1"/>
    <xf numFmtId="0" fontId="10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E7DDCB"/>
      <color rgb="FFC9B497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34"/>
  <sheetViews>
    <sheetView tabSelected="1" workbookViewId="0">
      <selection activeCell="A16" sqref="A16"/>
    </sheetView>
  </sheetViews>
  <sheetFormatPr defaultRowHeight="15"/>
  <cols>
    <col min="1" max="1" width="31.7109375" customWidth="1"/>
    <col min="2" max="2" width="6.5703125" bestFit="1" customWidth="1"/>
    <col min="3" max="3" width="5" bestFit="1" customWidth="1"/>
    <col min="4" max="4" width="6" bestFit="1" customWidth="1"/>
    <col min="5" max="5" width="10.85546875" style="4" bestFit="1" customWidth="1"/>
    <col min="6" max="6" width="6.42578125" bestFit="1" customWidth="1"/>
    <col min="7" max="7" width="6" bestFit="1" customWidth="1"/>
    <col min="8" max="8" width="10.85546875" style="3" customWidth="1"/>
    <col min="9" max="9" width="6" bestFit="1" customWidth="1"/>
    <col min="10" max="10" width="10.85546875" style="3" bestFit="1" customWidth="1"/>
    <col min="11" max="11" width="6.28515625" customWidth="1"/>
    <col min="12" max="12" width="10.85546875" style="3" bestFit="1" customWidth="1"/>
    <col min="13" max="13" width="6" bestFit="1" customWidth="1"/>
    <col min="14" max="14" width="10.85546875" style="3" bestFit="1" customWidth="1"/>
    <col min="15" max="15" width="6" bestFit="1" customWidth="1"/>
    <col min="16" max="16" width="10.85546875" style="3" bestFit="1" customWidth="1"/>
    <col min="17" max="17" width="6" bestFit="1" customWidth="1"/>
    <col min="18" max="18" width="10.85546875" bestFit="1" customWidth="1"/>
  </cols>
  <sheetData>
    <row r="1" spans="1:18" s="2" customFormat="1">
      <c r="A1" s="37" t="s">
        <v>0</v>
      </c>
      <c r="B1" s="37" t="s">
        <v>41</v>
      </c>
      <c r="C1" s="36" t="s">
        <v>37</v>
      </c>
      <c r="D1" s="31" t="s">
        <v>42</v>
      </c>
      <c r="E1" s="31"/>
      <c r="F1" s="35" t="s">
        <v>36</v>
      </c>
      <c r="G1" s="31" t="s">
        <v>33</v>
      </c>
      <c r="H1" s="31"/>
      <c r="I1" s="31" t="s">
        <v>43</v>
      </c>
      <c r="J1" s="31"/>
      <c r="K1" s="31" t="s">
        <v>35</v>
      </c>
      <c r="L1" s="31"/>
      <c r="M1" s="31" t="s">
        <v>34</v>
      </c>
      <c r="N1" s="31"/>
      <c r="O1" s="31" t="s">
        <v>38</v>
      </c>
      <c r="P1" s="31"/>
      <c r="Q1" s="31" t="s">
        <v>39</v>
      </c>
      <c r="R1" s="31"/>
    </row>
    <row r="2" spans="1:18" s="2" customFormat="1">
      <c r="A2" s="37"/>
      <c r="B2" s="37"/>
      <c r="C2" s="36"/>
      <c r="D2" s="5" t="s">
        <v>32</v>
      </c>
      <c r="E2" s="6" t="s">
        <v>40</v>
      </c>
      <c r="F2" s="35"/>
      <c r="G2" s="5" t="s">
        <v>32</v>
      </c>
      <c r="H2" s="6" t="s">
        <v>40</v>
      </c>
      <c r="I2" s="5" t="s">
        <v>32</v>
      </c>
      <c r="J2" s="6" t="s">
        <v>40</v>
      </c>
      <c r="K2" s="5" t="s">
        <v>32</v>
      </c>
      <c r="L2" s="6" t="s">
        <v>40</v>
      </c>
      <c r="M2" s="5" t="s">
        <v>32</v>
      </c>
      <c r="N2" s="6" t="s">
        <v>40</v>
      </c>
      <c r="O2" s="8" t="s">
        <v>32</v>
      </c>
      <c r="P2" s="6" t="s">
        <v>40</v>
      </c>
      <c r="Q2" s="8" t="s">
        <v>32</v>
      </c>
      <c r="R2" s="6" t="s">
        <v>40</v>
      </c>
    </row>
    <row r="3" spans="1:18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>
      <c r="A4" s="26" t="s">
        <v>2</v>
      </c>
      <c r="B4" s="27">
        <v>0.1449</v>
      </c>
      <c r="C4" s="28">
        <v>171</v>
      </c>
      <c r="D4" s="28">
        <v>77</v>
      </c>
      <c r="E4" s="29">
        <f>D4/C4</f>
        <v>0.45029239766081869</v>
      </c>
      <c r="F4" s="28">
        <v>0</v>
      </c>
      <c r="G4" s="28">
        <v>0</v>
      </c>
      <c r="H4" s="29">
        <f>G4/C4</f>
        <v>0</v>
      </c>
      <c r="I4" s="28">
        <v>16</v>
      </c>
      <c r="J4" s="29">
        <f>I4/C4</f>
        <v>9.3567251461988299E-2</v>
      </c>
      <c r="K4" s="28">
        <v>3</v>
      </c>
      <c r="L4" s="29">
        <f>K4/C4</f>
        <v>1.7543859649122806E-2</v>
      </c>
      <c r="M4" s="28">
        <v>58</v>
      </c>
      <c r="N4" s="29">
        <f>M4/C4</f>
        <v>0.33918128654970758</v>
      </c>
      <c r="O4" s="28">
        <f>I4+M4</f>
        <v>74</v>
      </c>
      <c r="P4" s="29">
        <f>O4/$C4</f>
        <v>0.43274853801169588</v>
      </c>
      <c r="Q4" s="28">
        <f>K4+M4</f>
        <v>61</v>
      </c>
      <c r="R4" s="29">
        <f>Q4/$C4</f>
        <v>0.35672514619883039</v>
      </c>
    </row>
    <row r="5" spans="1:18">
      <c r="A5" s="30" t="s">
        <v>3</v>
      </c>
      <c r="B5" s="27">
        <v>0.12970000000000001</v>
      </c>
      <c r="C5" s="28">
        <v>153</v>
      </c>
      <c r="D5" s="28">
        <v>23</v>
      </c>
      <c r="E5" s="29">
        <f t="shared" ref="E5:E6" si="0">D5/C5</f>
        <v>0.15032679738562091</v>
      </c>
      <c r="F5" s="28">
        <v>1</v>
      </c>
      <c r="G5" s="28">
        <v>1</v>
      </c>
      <c r="H5" s="29">
        <f>G5/C5</f>
        <v>6.5359477124183009E-3</v>
      </c>
      <c r="I5" s="28">
        <v>3</v>
      </c>
      <c r="J5" s="29">
        <f>I5/C5</f>
        <v>1.9607843137254902E-2</v>
      </c>
      <c r="K5" s="28">
        <v>3</v>
      </c>
      <c r="L5" s="29">
        <f>K5/C5</f>
        <v>1.9607843137254902E-2</v>
      </c>
      <c r="M5" s="28">
        <v>15</v>
      </c>
      <c r="N5" s="29">
        <f>M5/C5</f>
        <v>9.8039215686274508E-2</v>
      </c>
      <c r="O5" s="28">
        <f t="shared" ref="O5:O33" si="1">I5+M5</f>
        <v>18</v>
      </c>
      <c r="P5" s="29">
        <f t="shared" ref="P5:P33" si="2">O5/C5</f>
        <v>0.11764705882352941</v>
      </c>
      <c r="Q5" s="28">
        <f t="shared" ref="Q5:Q33" si="3">K5+M5</f>
        <v>18</v>
      </c>
      <c r="R5" s="29">
        <f t="shared" ref="R5:R33" si="4">Q5/$C5</f>
        <v>0.11764705882352941</v>
      </c>
    </row>
    <row r="6" spans="1:18">
      <c r="A6" s="26" t="s">
        <v>4</v>
      </c>
      <c r="B6" s="27">
        <v>0.1076</v>
      </c>
      <c r="C6" s="28">
        <v>127</v>
      </c>
      <c r="D6" s="28">
        <v>72</v>
      </c>
      <c r="E6" s="29">
        <f t="shared" si="0"/>
        <v>0.56692913385826771</v>
      </c>
      <c r="F6" s="28">
        <v>0</v>
      </c>
      <c r="G6" s="28">
        <v>4</v>
      </c>
      <c r="H6" s="29">
        <f>G6/C6</f>
        <v>3.1496062992125984E-2</v>
      </c>
      <c r="I6" s="28">
        <v>27</v>
      </c>
      <c r="J6" s="29">
        <f>I6/C6</f>
        <v>0.2125984251968504</v>
      </c>
      <c r="K6" s="28">
        <v>1</v>
      </c>
      <c r="L6" s="29">
        <f>K6/C6</f>
        <v>7.874015748031496E-3</v>
      </c>
      <c r="M6" s="28">
        <v>40</v>
      </c>
      <c r="N6" s="29">
        <f>M6/C6</f>
        <v>0.31496062992125984</v>
      </c>
      <c r="O6" s="28">
        <f t="shared" si="1"/>
        <v>67</v>
      </c>
      <c r="P6" s="29">
        <f t="shared" si="2"/>
        <v>0.52755905511811019</v>
      </c>
      <c r="Q6" s="28">
        <f t="shared" si="3"/>
        <v>41</v>
      </c>
      <c r="R6" s="29">
        <f t="shared" si="4"/>
        <v>0.32283464566929132</v>
      </c>
    </row>
    <row r="7" spans="1:18">
      <c r="A7" s="33" t="s">
        <v>29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18">
      <c r="A8" s="26" t="s">
        <v>5</v>
      </c>
      <c r="B8" s="27">
        <v>6.6900000000000001E-2</v>
      </c>
      <c r="C8" s="28">
        <v>79</v>
      </c>
      <c r="D8" s="28">
        <v>48</v>
      </c>
      <c r="E8" s="29">
        <f>D8/C8</f>
        <v>0.60759493670886078</v>
      </c>
      <c r="F8" s="28">
        <v>1</v>
      </c>
      <c r="G8" s="28">
        <v>0</v>
      </c>
      <c r="H8" s="29">
        <f t="shared" ref="H8:H19" si="5">G8/C8</f>
        <v>0</v>
      </c>
      <c r="I8" s="28">
        <v>21</v>
      </c>
      <c r="J8" s="29">
        <f t="shared" ref="J8:J19" si="6">I8/C8</f>
        <v>0.26582278481012656</v>
      </c>
      <c r="K8" s="28">
        <v>2</v>
      </c>
      <c r="L8" s="29">
        <f t="shared" ref="L8:L19" si="7">K8/C8</f>
        <v>2.5316455696202531E-2</v>
      </c>
      <c r="M8" s="28">
        <v>24</v>
      </c>
      <c r="N8" s="29">
        <f t="shared" ref="N8:N19" si="8">M8/C8</f>
        <v>0.30379746835443039</v>
      </c>
      <c r="O8" s="28">
        <f t="shared" si="1"/>
        <v>45</v>
      </c>
      <c r="P8" s="29">
        <f t="shared" si="2"/>
        <v>0.569620253164557</v>
      </c>
      <c r="Q8" s="28">
        <f t="shared" si="3"/>
        <v>26</v>
      </c>
      <c r="R8" s="29">
        <f t="shared" si="4"/>
        <v>0.32911392405063289</v>
      </c>
    </row>
    <row r="9" spans="1:18">
      <c r="A9" s="26" t="s">
        <v>6</v>
      </c>
      <c r="B9" s="27">
        <v>6.6100000000000006E-2</v>
      </c>
      <c r="C9" s="28">
        <v>78</v>
      </c>
      <c r="D9" s="28">
        <v>37</v>
      </c>
      <c r="E9" s="29">
        <f t="shared" ref="E9:E19" si="9">D9/C9</f>
        <v>0.47435897435897434</v>
      </c>
      <c r="F9" s="28">
        <v>1</v>
      </c>
      <c r="G9" s="28">
        <v>1</v>
      </c>
      <c r="H9" s="29">
        <f t="shared" si="5"/>
        <v>1.282051282051282E-2</v>
      </c>
      <c r="I9" s="28">
        <v>11</v>
      </c>
      <c r="J9" s="29">
        <f t="shared" si="6"/>
        <v>0.14102564102564102</v>
      </c>
      <c r="K9" s="28">
        <v>8</v>
      </c>
      <c r="L9" s="29">
        <f t="shared" si="7"/>
        <v>0.10256410256410256</v>
      </c>
      <c r="M9" s="28">
        <v>16</v>
      </c>
      <c r="N9" s="29">
        <f t="shared" si="8"/>
        <v>0.20512820512820512</v>
      </c>
      <c r="O9" s="28">
        <f t="shared" si="1"/>
        <v>27</v>
      </c>
      <c r="P9" s="29">
        <f t="shared" si="2"/>
        <v>0.34615384615384615</v>
      </c>
      <c r="Q9" s="28">
        <f t="shared" si="3"/>
        <v>24</v>
      </c>
      <c r="R9" s="29">
        <f t="shared" si="4"/>
        <v>0.30769230769230771</v>
      </c>
    </row>
    <row r="10" spans="1:18">
      <c r="A10" s="26" t="s">
        <v>7</v>
      </c>
      <c r="B10" s="27">
        <v>6.2699999999999992E-2</v>
      </c>
      <c r="C10" s="28">
        <v>74</v>
      </c>
      <c r="D10" s="28">
        <v>50</v>
      </c>
      <c r="E10" s="29">
        <f t="shared" si="9"/>
        <v>0.67567567567567566</v>
      </c>
      <c r="F10" s="28">
        <v>2</v>
      </c>
      <c r="G10" s="28">
        <v>0</v>
      </c>
      <c r="H10" s="29">
        <f t="shared" si="5"/>
        <v>0</v>
      </c>
      <c r="I10" s="28">
        <v>6</v>
      </c>
      <c r="J10" s="29">
        <f t="shared" si="6"/>
        <v>8.1081081081081086E-2</v>
      </c>
      <c r="K10" s="28">
        <v>2</v>
      </c>
      <c r="L10" s="29">
        <f t="shared" si="7"/>
        <v>2.7027027027027029E-2</v>
      </c>
      <c r="M10" s="28">
        <v>40</v>
      </c>
      <c r="N10" s="29">
        <f t="shared" si="8"/>
        <v>0.54054054054054057</v>
      </c>
      <c r="O10" s="28">
        <f t="shared" si="1"/>
        <v>46</v>
      </c>
      <c r="P10" s="29">
        <f t="shared" si="2"/>
        <v>0.6216216216216216</v>
      </c>
      <c r="Q10" s="28">
        <f t="shared" si="3"/>
        <v>42</v>
      </c>
      <c r="R10" s="29">
        <f t="shared" si="4"/>
        <v>0.56756756756756754</v>
      </c>
    </row>
    <row r="11" spans="1:18">
      <c r="A11" s="26" t="s">
        <v>8</v>
      </c>
      <c r="B11" s="27">
        <v>5.9299999999999999E-2</v>
      </c>
      <c r="C11" s="28">
        <v>70</v>
      </c>
      <c r="D11" s="28">
        <v>37</v>
      </c>
      <c r="E11" s="29">
        <f t="shared" si="9"/>
        <v>0.52857142857142858</v>
      </c>
      <c r="F11" s="28">
        <v>0</v>
      </c>
      <c r="G11" s="28">
        <v>0</v>
      </c>
      <c r="H11" s="29">
        <f t="shared" si="5"/>
        <v>0</v>
      </c>
      <c r="I11" s="28">
        <v>2</v>
      </c>
      <c r="J11" s="29">
        <f t="shared" si="6"/>
        <v>2.8571428571428571E-2</v>
      </c>
      <c r="K11" s="28">
        <v>29</v>
      </c>
      <c r="L11" s="29">
        <f t="shared" si="7"/>
        <v>0.41428571428571431</v>
      </c>
      <c r="M11" s="28">
        <v>6</v>
      </c>
      <c r="N11" s="29">
        <f t="shared" si="8"/>
        <v>8.5714285714285715E-2</v>
      </c>
      <c r="O11" s="28">
        <f t="shared" si="1"/>
        <v>8</v>
      </c>
      <c r="P11" s="29">
        <f t="shared" si="2"/>
        <v>0.11428571428571428</v>
      </c>
      <c r="Q11" s="28">
        <f t="shared" si="3"/>
        <v>35</v>
      </c>
      <c r="R11" s="29">
        <f t="shared" si="4"/>
        <v>0.5</v>
      </c>
    </row>
    <row r="12" spans="1:18">
      <c r="A12" s="26" t="s">
        <v>9</v>
      </c>
      <c r="B12" s="27">
        <v>5.8499999999999996E-2</v>
      </c>
      <c r="C12" s="28">
        <v>70</v>
      </c>
      <c r="D12" s="28">
        <v>18</v>
      </c>
      <c r="E12" s="29">
        <f t="shared" si="9"/>
        <v>0.25714285714285712</v>
      </c>
      <c r="F12" s="28">
        <v>1</v>
      </c>
      <c r="G12" s="28">
        <v>0</v>
      </c>
      <c r="H12" s="29">
        <f t="shared" si="5"/>
        <v>0</v>
      </c>
      <c r="I12" s="28">
        <v>2</v>
      </c>
      <c r="J12" s="29">
        <f t="shared" si="6"/>
        <v>2.8571428571428571E-2</v>
      </c>
      <c r="K12" s="28">
        <v>2</v>
      </c>
      <c r="L12" s="29">
        <f t="shared" si="7"/>
        <v>2.8571428571428571E-2</v>
      </c>
      <c r="M12" s="28">
        <v>13</v>
      </c>
      <c r="N12" s="29">
        <f t="shared" si="8"/>
        <v>0.18571428571428572</v>
      </c>
      <c r="O12" s="28">
        <f t="shared" si="1"/>
        <v>15</v>
      </c>
      <c r="P12" s="29">
        <f t="shared" si="2"/>
        <v>0.21428571428571427</v>
      </c>
      <c r="Q12" s="28">
        <f t="shared" si="3"/>
        <v>15</v>
      </c>
      <c r="R12" s="29">
        <f t="shared" si="4"/>
        <v>0.21428571428571427</v>
      </c>
    </row>
    <row r="13" spans="1:18">
      <c r="A13" s="30" t="s">
        <v>10</v>
      </c>
      <c r="B13" s="27">
        <v>3.9E-2</v>
      </c>
      <c r="C13" s="28">
        <v>46</v>
      </c>
      <c r="D13" s="28">
        <v>4</v>
      </c>
      <c r="E13" s="29">
        <f t="shared" si="9"/>
        <v>8.6956521739130432E-2</v>
      </c>
      <c r="F13" s="28">
        <v>0</v>
      </c>
      <c r="G13" s="28">
        <v>1</v>
      </c>
      <c r="H13" s="29">
        <f t="shared" si="5"/>
        <v>2.1739130434782608E-2</v>
      </c>
      <c r="I13" s="28">
        <v>2</v>
      </c>
      <c r="J13" s="29">
        <f t="shared" si="6"/>
        <v>4.3478260869565216E-2</v>
      </c>
      <c r="K13" s="28">
        <v>1</v>
      </c>
      <c r="L13" s="29">
        <f t="shared" si="7"/>
        <v>2.1739130434782608E-2</v>
      </c>
      <c r="M13" s="28">
        <v>0</v>
      </c>
      <c r="N13" s="29">
        <f t="shared" si="8"/>
        <v>0</v>
      </c>
      <c r="O13" s="28">
        <f t="shared" si="1"/>
        <v>2</v>
      </c>
      <c r="P13" s="29">
        <f t="shared" si="2"/>
        <v>4.3478260869565216E-2</v>
      </c>
      <c r="Q13" s="28">
        <f t="shared" si="3"/>
        <v>1</v>
      </c>
      <c r="R13" s="29">
        <f t="shared" si="4"/>
        <v>2.1739130434782608E-2</v>
      </c>
    </row>
    <row r="14" spans="1:18">
      <c r="A14" s="26" t="s">
        <v>11</v>
      </c>
      <c r="B14" s="27">
        <v>3.9E-2</v>
      </c>
      <c r="C14" s="28">
        <v>45</v>
      </c>
      <c r="D14" s="28">
        <v>28</v>
      </c>
      <c r="E14" s="29">
        <f t="shared" si="9"/>
        <v>0.62222222222222223</v>
      </c>
      <c r="F14" s="28">
        <v>0</v>
      </c>
      <c r="G14" s="28">
        <v>1</v>
      </c>
      <c r="H14" s="29">
        <f t="shared" si="5"/>
        <v>2.2222222222222223E-2</v>
      </c>
      <c r="I14" s="28">
        <v>5</v>
      </c>
      <c r="J14" s="29">
        <f t="shared" si="6"/>
        <v>0.1111111111111111</v>
      </c>
      <c r="K14" s="28">
        <v>1</v>
      </c>
      <c r="L14" s="29">
        <f t="shared" si="7"/>
        <v>2.2222222222222223E-2</v>
      </c>
      <c r="M14" s="28">
        <v>21</v>
      </c>
      <c r="N14" s="29">
        <f t="shared" si="8"/>
        <v>0.46666666666666667</v>
      </c>
      <c r="O14" s="28">
        <f t="shared" si="1"/>
        <v>26</v>
      </c>
      <c r="P14" s="29">
        <f t="shared" si="2"/>
        <v>0.57777777777777772</v>
      </c>
      <c r="Q14" s="28">
        <f t="shared" si="3"/>
        <v>22</v>
      </c>
      <c r="R14" s="29">
        <f t="shared" si="4"/>
        <v>0.48888888888888887</v>
      </c>
    </row>
    <row r="15" spans="1:18">
      <c r="A15" s="26" t="s">
        <v>44</v>
      </c>
      <c r="B15" s="27">
        <v>3.73E-2</v>
      </c>
      <c r="C15" s="28">
        <v>44</v>
      </c>
      <c r="D15" s="28">
        <v>29</v>
      </c>
      <c r="E15" s="29">
        <f t="shared" si="9"/>
        <v>0.65909090909090906</v>
      </c>
      <c r="F15" s="28">
        <v>0</v>
      </c>
      <c r="G15" s="28">
        <v>0</v>
      </c>
      <c r="H15" s="29">
        <f t="shared" si="5"/>
        <v>0</v>
      </c>
      <c r="I15" s="28">
        <v>12</v>
      </c>
      <c r="J15" s="29">
        <f t="shared" si="6"/>
        <v>0.27272727272727271</v>
      </c>
      <c r="K15" s="28">
        <v>1</v>
      </c>
      <c r="L15" s="29">
        <f t="shared" si="7"/>
        <v>2.2727272727272728E-2</v>
      </c>
      <c r="M15" s="28">
        <v>16</v>
      </c>
      <c r="N15" s="29">
        <f t="shared" si="8"/>
        <v>0.36363636363636365</v>
      </c>
      <c r="O15" s="28">
        <f t="shared" si="1"/>
        <v>28</v>
      </c>
      <c r="P15" s="29">
        <f t="shared" si="2"/>
        <v>0.63636363636363635</v>
      </c>
      <c r="Q15" s="28">
        <f t="shared" si="3"/>
        <v>17</v>
      </c>
      <c r="R15" s="29">
        <f t="shared" si="4"/>
        <v>0.38636363636363635</v>
      </c>
    </row>
    <row r="16" spans="1:18">
      <c r="A16" s="26" t="s">
        <v>12</v>
      </c>
      <c r="B16" s="27">
        <v>3.73E-2</v>
      </c>
      <c r="C16" s="28">
        <v>44</v>
      </c>
      <c r="D16" s="28">
        <v>12</v>
      </c>
      <c r="E16" s="29">
        <f t="shared" si="9"/>
        <v>0.27272727272727271</v>
      </c>
      <c r="F16" s="28">
        <v>1</v>
      </c>
      <c r="G16" s="28">
        <v>1</v>
      </c>
      <c r="H16" s="29">
        <f t="shared" si="5"/>
        <v>2.2727272727272728E-2</v>
      </c>
      <c r="I16" s="28">
        <v>4</v>
      </c>
      <c r="J16" s="29">
        <f t="shared" si="6"/>
        <v>9.0909090909090912E-2</v>
      </c>
      <c r="K16" s="28">
        <v>1</v>
      </c>
      <c r="L16" s="29">
        <f t="shared" si="7"/>
        <v>2.2727272727272728E-2</v>
      </c>
      <c r="M16" s="28">
        <v>5</v>
      </c>
      <c r="N16" s="29">
        <f t="shared" si="8"/>
        <v>0.11363636363636363</v>
      </c>
      <c r="O16" s="28">
        <f t="shared" si="1"/>
        <v>9</v>
      </c>
      <c r="P16" s="29">
        <f t="shared" si="2"/>
        <v>0.20454545454545456</v>
      </c>
      <c r="Q16" s="28">
        <f t="shared" si="3"/>
        <v>6</v>
      </c>
      <c r="R16" s="29">
        <f t="shared" si="4"/>
        <v>0.13636363636363635</v>
      </c>
    </row>
    <row r="17" spans="1:18">
      <c r="A17" s="30" t="s">
        <v>13</v>
      </c>
      <c r="B17" s="27">
        <v>2.9700000000000001E-2</v>
      </c>
      <c r="C17" s="28">
        <v>35</v>
      </c>
      <c r="D17" s="28">
        <v>19</v>
      </c>
      <c r="E17" s="29">
        <f t="shared" si="9"/>
        <v>0.54285714285714282</v>
      </c>
      <c r="F17" s="28">
        <v>2</v>
      </c>
      <c r="G17" s="28">
        <v>1</v>
      </c>
      <c r="H17" s="29">
        <f t="shared" si="5"/>
        <v>2.8571428571428571E-2</v>
      </c>
      <c r="I17" s="28">
        <v>7</v>
      </c>
      <c r="J17" s="29">
        <f t="shared" si="6"/>
        <v>0.2</v>
      </c>
      <c r="K17" s="28">
        <v>3</v>
      </c>
      <c r="L17" s="29">
        <f t="shared" si="7"/>
        <v>8.5714285714285715E-2</v>
      </c>
      <c r="M17" s="28">
        <v>6</v>
      </c>
      <c r="N17" s="29">
        <f t="shared" si="8"/>
        <v>0.17142857142857143</v>
      </c>
      <c r="O17" s="28">
        <f t="shared" si="1"/>
        <v>13</v>
      </c>
      <c r="P17" s="29">
        <f t="shared" si="2"/>
        <v>0.37142857142857144</v>
      </c>
      <c r="Q17" s="28">
        <f t="shared" si="3"/>
        <v>9</v>
      </c>
      <c r="R17" s="29">
        <f t="shared" si="4"/>
        <v>0.25714285714285712</v>
      </c>
    </row>
    <row r="18" spans="1:18">
      <c r="A18" s="26" t="s">
        <v>14</v>
      </c>
      <c r="B18" s="27">
        <v>2.63E-2</v>
      </c>
      <c r="C18" s="28">
        <v>31</v>
      </c>
      <c r="D18" s="28">
        <v>10</v>
      </c>
      <c r="E18" s="29">
        <f t="shared" si="9"/>
        <v>0.32258064516129031</v>
      </c>
      <c r="F18" s="28">
        <v>1</v>
      </c>
      <c r="G18" s="28">
        <v>0</v>
      </c>
      <c r="H18" s="29">
        <f t="shared" si="5"/>
        <v>0</v>
      </c>
      <c r="I18" s="28">
        <v>3</v>
      </c>
      <c r="J18" s="29">
        <f t="shared" si="6"/>
        <v>9.6774193548387094E-2</v>
      </c>
      <c r="K18" s="28">
        <v>0</v>
      </c>
      <c r="L18" s="29">
        <f t="shared" si="7"/>
        <v>0</v>
      </c>
      <c r="M18" s="28">
        <v>6</v>
      </c>
      <c r="N18" s="29">
        <f t="shared" si="8"/>
        <v>0.19354838709677419</v>
      </c>
      <c r="O18" s="28">
        <f t="shared" si="1"/>
        <v>9</v>
      </c>
      <c r="P18" s="29">
        <f t="shared" si="2"/>
        <v>0.29032258064516131</v>
      </c>
      <c r="Q18" s="28">
        <f t="shared" si="3"/>
        <v>6</v>
      </c>
      <c r="R18" s="29">
        <f t="shared" si="4"/>
        <v>0.19354838709677419</v>
      </c>
    </row>
    <row r="19" spans="1:18">
      <c r="A19" s="9" t="s">
        <v>15</v>
      </c>
      <c r="B19" s="15">
        <v>2.5399999999999999E-2</v>
      </c>
      <c r="C19" s="10">
        <v>30</v>
      </c>
      <c r="D19" s="10">
        <v>15</v>
      </c>
      <c r="E19" s="11">
        <f t="shared" si="9"/>
        <v>0.5</v>
      </c>
      <c r="F19" s="10">
        <v>0</v>
      </c>
      <c r="G19" s="10">
        <v>0</v>
      </c>
      <c r="H19" s="11">
        <f t="shared" si="5"/>
        <v>0</v>
      </c>
      <c r="I19" s="10">
        <v>5</v>
      </c>
      <c r="J19" s="11">
        <f t="shared" si="6"/>
        <v>0.16666666666666666</v>
      </c>
      <c r="K19" s="10">
        <v>1</v>
      </c>
      <c r="L19" s="12">
        <f t="shared" si="7"/>
        <v>3.3333333333333333E-2</v>
      </c>
      <c r="M19" s="10">
        <v>9</v>
      </c>
      <c r="N19" s="11">
        <f t="shared" si="8"/>
        <v>0.3</v>
      </c>
      <c r="O19" s="10">
        <f t="shared" si="1"/>
        <v>14</v>
      </c>
      <c r="P19" s="13">
        <f t="shared" si="2"/>
        <v>0.46666666666666667</v>
      </c>
      <c r="Q19" s="10">
        <f t="shared" si="3"/>
        <v>10</v>
      </c>
      <c r="R19" s="13">
        <f t="shared" si="4"/>
        <v>0.33333333333333331</v>
      </c>
    </row>
    <row r="20" spans="1:18">
      <c r="A20" s="32" t="s">
        <v>30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pans="1:18">
      <c r="A21" s="9" t="s">
        <v>16</v>
      </c>
      <c r="B21" s="15">
        <v>1.5300000000000001E-2</v>
      </c>
      <c r="C21" s="10">
        <v>18</v>
      </c>
      <c r="D21" s="10">
        <v>17</v>
      </c>
      <c r="E21" s="11">
        <f>D21/C21</f>
        <v>0.94444444444444442</v>
      </c>
      <c r="F21" s="10">
        <v>0</v>
      </c>
      <c r="G21" s="10">
        <v>0</v>
      </c>
      <c r="H21" s="11">
        <f t="shared" ref="H21:H26" si="10">G21/C21</f>
        <v>0</v>
      </c>
      <c r="I21" s="10">
        <v>5</v>
      </c>
      <c r="J21" s="11">
        <f t="shared" ref="J21:J26" si="11">I21/C21</f>
        <v>0.27777777777777779</v>
      </c>
      <c r="K21" s="10">
        <v>3</v>
      </c>
      <c r="L21" s="12">
        <f t="shared" ref="L21:L26" si="12">K21/C21</f>
        <v>0.16666666666666666</v>
      </c>
      <c r="M21" s="10">
        <v>9</v>
      </c>
      <c r="N21" s="11">
        <f t="shared" ref="N21:N26" si="13">M21/C21</f>
        <v>0.5</v>
      </c>
      <c r="O21" s="10">
        <f t="shared" si="1"/>
        <v>14</v>
      </c>
      <c r="P21" s="13">
        <f t="shared" si="2"/>
        <v>0.77777777777777779</v>
      </c>
      <c r="Q21" s="10">
        <f t="shared" si="3"/>
        <v>12</v>
      </c>
      <c r="R21" s="13">
        <f t="shared" si="4"/>
        <v>0.66666666666666663</v>
      </c>
    </row>
    <row r="22" spans="1:18">
      <c r="A22" s="9" t="s">
        <v>17</v>
      </c>
      <c r="B22" s="15">
        <v>1.1899999999999999E-2</v>
      </c>
      <c r="C22" s="10">
        <v>14</v>
      </c>
      <c r="D22" s="10">
        <v>8</v>
      </c>
      <c r="E22" s="11">
        <f t="shared" ref="E22:E26" si="14">D22/C22</f>
        <v>0.5714285714285714</v>
      </c>
      <c r="F22" s="10">
        <v>0</v>
      </c>
      <c r="G22" s="10">
        <v>0</v>
      </c>
      <c r="H22" s="11">
        <f t="shared" si="10"/>
        <v>0</v>
      </c>
      <c r="I22" s="10">
        <v>4</v>
      </c>
      <c r="J22" s="11">
        <f t="shared" si="11"/>
        <v>0.2857142857142857</v>
      </c>
      <c r="K22" s="10">
        <v>1</v>
      </c>
      <c r="L22" s="12">
        <f t="shared" si="12"/>
        <v>7.1428571428571425E-2</v>
      </c>
      <c r="M22" s="10">
        <v>3</v>
      </c>
      <c r="N22" s="11">
        <f t="shared" si="13"/>
        <v>0.21428571428571427</v>
      </c>
      <c r="O22" s="10">
        <f t="shared" si="1"/>
        <v>7</v>
      </c>
      <c r="P22" s="13">
        <f t="shared" si="2"/>
        <v>0.5</v>
      </c>
      <c r="Q22" s="10">
        <f t="shared" si="3"/>
        <v>4</v>
      </c>
      <c r="R22" s="13">
        <f t="shared" si="4"/>
        <v>0.2857142857142857</v>
      </c>
    </row>
    <row r="23" spans="1:18">
      <c r="A23" s="14" t="s">
        <v>18</v>
      </c>
      <c r="B23" s="15">
        <v>1.1000000000000001E-2</v>
      </c>
      <c r="C23" s="10">
        <v>13</v>
      </c>
      <c r="D23" s="10">
        <v>4</v>
      </c>
      <c r="E23" s="11">
        <f t="shared" si="14"/>
        <v>0.30769230769230771</v>
      </c>
      <c r="F23" s="10">
        <v>0</v>
      </c>
      <c r="G23" s="10">
        <v>0</v>
      </c>
      <c r="H23" s="11">
        <f t="shared" si="10"/>
        <v>0</v>
      </c>
      <c r="I23" s="10">
        <v>2</v>
      </c>
      <c r="J23" s="11">
        <f t="shared" si="11"/>
        <v>0.15384615384615385</v>
      </c>
      <c r="K23" s="10">
        <v>0</v>
      </c>
      <c r="L23" s="12">
        <f t="shared" si="12"/>
        <v>0</v>
      </c>
      <c r="M23" s="10">
        <v>3</v>
      </c>
      <c r="N23" s="11">
        <f t="shared" si="13"/>
        <v>0.23076923076923078</v>
      </c>
      <c r="O23" s="10">
        <f t="shared" si="1"/>
        <v>5</v>
      </c>
      <c r="P23" s="13">
        <f t="shared" si="2"/>
        <v>0.38461538461538464</v>
      </c>
      <c r="Q23" s="10">
        <f t="shared" si="3"/>
        <v>3</v>
      </c>
      <c r="R23" s="13">
        <f t="shared" si="4"/>
        <v>0.23076923076923078</v>
      </c>
    </row>
    <row r="24" spans="1:18">
      <c r="A24" s="9" t="s">
        <v>19</v>
      </c>
      <c r="B24" s="15">
        <v>1.1000000000000001E-2</v>
      </c>
      <c r="C24" s="10">
        <v>13</v>
      </c>
      <c r="D24" s="10">
        <v>3</v>
      </c>
      <c r="E24" s="11">
        <f t="shared" si="14"/>
        <v>0.23076923076923078</v>
      </c>
      <c r="F24" s="10">
        <v>0</v>
      </c>
      <c r="G24" s="10">
        <v>0</v>
      </c>
      <c r="H24" s="11">
        <f t="shared" si="10"/>
        <v>0</v>
      </c>
      <c r="I24" s="10">
        <v>0</v>
      </c>
      <c r="J24" s="11">
        <f t="shared" si="11"/>
        <v>0</v>
      </c>
      <c r="K24" s="10">
        <v>0</v>
      </c>
      <c r="L24" s="12">
        <f t="shared" si="12"/>
        <v>0</v>
      </c>
      <c r="M24" s="10">
        <v>3</v>
      </c>
      <c r="N24" s="11">
        <f t="shared" si="13"/>
        <v>0.23076923076923078</v>
      </c>
      <c r="O24" s="10">
        <f t="shared" si="1"/>
        <v>3</v>
      </c>
      <c r="P24" s="13">
        <f t="shared" si="2"/>
        <v>0.23076923076923078</v>
      </c>
      <c r="Q24" s="10">
        <f t="shared" si="3"/>
        <v>3</v>
      </c>
      <c r="R24" s="13">
        <f t="shared" si="4"/>
        <v>0.23076923076923078</v>
      </c>
    </row>
    <row r="25" spans="1:18">
      <c r="A25" s="9" t="s">
        <v>20</v>
      </c>
      <c r="B25" s="24">
        <v>6.8000000000000005E-3</v>
      </c>
      <c r="C25" s="10">
        <v>8</v>
      </c>
      <c r="D25" s="10">
        <v>2</v>
      </c>
      <c r="E25" s="11">
        <f t="shared" si="14"/>
        <v>0.25</v>
      </c>
      <c r="F25" s="10">
        <v>0</v>
      </c>
      <c r="G25" s="10">
        <v>0</v>
      </c>
      <c r="H25" s="11">
        <f t="shared" si="10"/>
        <v>0</v>
      </c>
      <c r="I25" s="10">
        <v>0</v>
      </c>
      <c r="J25" s="11">
        <f t="shared" si="11"/>
        <v>0</v>
      </c>
      <c r="K25" s="10">
        <v>1</v>
      </c>
      <c r="L25" s="12">
        <f t="shared" si="12"/>
        <v>0.125</v>
      </c>
      <c r="M25" s="10">
        <v>1</v>
      </c>
      <c r="N25" s="11">
        <f t="shared" si="13"/>
        <v>0.125</v>
      </c>
      <c r="O25" s="10">
        <f t="shared" si="1"/>
        <v>1</v>
      </c>
      <c r="P25" s="13">
        <f t="shared" si="2"/>
        <v>0.125</v>
      </c>
      <c r="Q25" s="10">
        <f t="shared" si="3"/>
        <v>2</v>
      </c>
      <c r="R25" s="13">
        <f t="shared" si="4"/>
        <v>0.25</v>
      </c>
    </row>
    <row r="26" spans="1:18">
      <c r="A26" s="14" t="s">
        <v>21</v>
      </c>
      <c r="B26" s="24">
        <v>5.1000000000000004E-3</v>
      </c>
      <c r="C26" s="10">
        <v>6</v>
      </c>
      <c r="D26" s="10">
        <v>1</v>
      </c>
      <c r="E26" s="11">
        <f t="shared" si="14"/>
        <v>0.16666666666666666</v>
      </c>
      <c r="F26" s="10">
        <v>0</v>
      </c>
      <c r="G26" s="10">
        <v>0</v>
      </c>
      <c r="H26" s="11">
        <f t="shared" si="10"/>
        <v>0</v>
      </c>
      <c r="I26" s="10">
        <v>0</v>
      </c>
      <c r="J26" s="11">
        <f t="shared" si="11"/>
        <v>0</v>
      </c>
      <c r="K26" s="10">
        <v>0</v>
      </c>
      <c r="L26" s="12">
        <f t="shared" si="12"/>
        <v>0</v>
      </c>
      <c r="M26" s="10">
        <v>1</v>
      </c>
      <c r="N26" s="11">
        <f t="shared" si="13"/>
        <v>0.16666666666666666</v>
      </c>
      <c r="O26" s="10">
        <f t="shared" si="1"/>
        <v>1</v>
      </c>
      <c r="P26" s="13">
        <f t="shared" si="2"/>
        <v>0.16666666666666666</v>
      </c>
      <c r="Q26" s="10">
        <f t="shared" si="3"/>
        <v>1</v>
      </c>
      <c r="R26" s="13">
        <f t="shared" si="4"/>
        <v>0.16666666666666666</v>
      </c>
    </row>
    <row r="27" spans="1:18">
      <c r="A27" s="34" t="s">
        <v>31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1:18">
      <c r="A28" s="9" t="s">
        <v>22</v>
      </c>
      <c r="B28" s="24">
        <v>3.4000000000000002E-3</v>
      </c>
      <c r="C28" s="10">
        <v>4</v>
      </c>
      <c r="D28" s="10">
        <v>2</v>
      </c>
      <c r="E28" s="11">
        <f>D28/C28</f>
        <v>0.5</v>
      </c>
      <c r="F28" s="10">
        <v>0</v>
      </c>
      <c r="G28" s="10">
        <v>0</v>
      </c>
      <c r="H28" s="11">
        <f>G28/C28</f>
        <v>0</v>
      </c>
      <c r="I28" s="10">
        <v>1</v>
      </c>
      <c r="J28" s="11">
        <f>I28/C28</f>
        <v>0.25</v>
      </c>
      <c r="K28" s="10">
        <v>0</v>
      </c>
      <c r="L28" s="12">
        <f>K28/C28</f>
        <v>0</v>
      </c>
      <c r="M28" s="10">
        <v>1</v>
      </c>
      <c r="N28" s="11">
        <f>M28/C28</f>
        <v>0.25</v>
      </c>
      <c r="O28" s="10">
        <f t="shared" si="1"/>
        <v>2</v>
      </c>
      <c r="P28" s="13">
        <f t="shared" si="2"/>
        <v>0.5</v>
      </c>
      <c r="Q28" s="10">
        <f t="shared" si="3"/>
        <v>1</v>
      </c>
      <c r="R28" s="13">
        <f t="shared" si="4"/>
        <v>0.25</v>
      </c>
    </row>
    <row r="29" spans="1:18">
      <c r="A29" s="9" t="s">
        <v>23</v>
      </c>
      <c r="B29" s="24">
        <v>2.5000000000000001E-3</v>
      </c>
      <c r="C29" s="10">
        <v>3</v>
      </c>
      <c r="D29" s="10">
        <v>1</v>
      </c>
      <c r="E29" s="11">
        <f t="shared" ref="E29:E30" si="15">D29/C29</f>
        <v>0.33333333333333331</v>
      </c>
      <c r="F29" s="10">
        <v>0</v>
      </c>
      <c r="G29" s="10">
        <v>0</v>
      </c>
      <c r="H29" s="11">
        <f>G29/C29</f>
        <v>0</v>
      </c>
      <c r="I29" s="10">
        <v>0</v>
      </c>
      <c r="J29" s="11">
        <f>I29/C29</f>
        <v>0</v>
      </c>
      <c r="K29" s="10">
        <v>0</v>
      </c>
      <c r="L29" s="12">
        <f>K29/C29</f>
        <v>0</v>
      </c>
      <c r="M29" s="10">
        <v>1</v>
      </c>
      <c r="N29" s="11">
        <f>M29/C29</f>
        <v>0.33333333333333331</v>
      </c>
      <c r="O29" s="10">
        <f t="shared" si="1"/>
        <v>1</v>
      </c>
      <c r="P29" s="13">
        <f t="shared" si="2"/>
        <v>0.33333333333333331</v>
      </c>
      <c r="Q29" s="10">
        <f t="shared" si="3"/>
        <v>1</v>
      </c>
      <c r="R29" s="13">
        <f t="shared" si="4"/>
        <v>0.33333333333333331</v>
      </c>
    </row>
    <row r="30" spans="1:18">
      <c r="A30" s="9" t="s">
        <v>24</v>
      </c>
      <c r="B30" s="24">
        <v>1.7000000000000001E-3</v>
      </c>
      <c r="C30" s="10">
        <v>2</v>
      </c>
      <c r="D30" s="10">
        <v>1</v>
      </c>
      <c r="E30" s="11">
        <f t="shared" si="15"/>
        <v>0.5</v>
      </c>
      <c r="F30" s="10">
        <v>0</v>
      </c>
      <c r="G30" s="10">
        <v>0</v>
      </c>
      <c r="H30" s="11">
        <f>G30/C30</f>
        <v>0</v>
      </c>
      <c r="I30" s="10">
        <v>0</v>
      </c>
      <c r="J30" s="11">
        <f>I30/C30</f>
        <v>0</v>
      </c>
      <c r="K30" s="10">
        <v>1</v>
      </c>
      <c r="L30" s="12">
        <f>K30/C30</f>
        <v>0.5</v>
      </c>
      <c r="M30" s="10">
        <v>0</v>
      </c>
      <c r="N30" s="11">
        <f>M30/C30</f>
        <v>0</v>
      </c>
      <c r="O30" s="10">
        <f t="shared" si="1"/>
        <v>0</v>
      </c>
      <c r="P30" s="13">
        <f t="shared" si="2"/>
        <v>0</v>
      </c>
      <c r="Q30" s="10">
        <f t="shared" si="3"/>
        <v>1</v>
      </c>
      <c r="R30" s="13">
        <f t="shared" si="4"/>
        <v>0.5</v>
      </c>
    </row>
    <row r="31" spans="1:18">
      <c r="A31" s="9" t="s">
        <v>25</v>
      </c>
      <c r="B31" s="24">
        <v>8.0000000000000004E-4</v>
      </c>
      <c r="C31" s="10">
        <v>1</v>
      </c>
      <c r="D31" s="10">
        <v>1</v>
      </c>
      <c r="E31" s="11">
        <f>D31/C31</f>
        <v>1</v>
      </c>
      <c r="F31" s="10">
        <v>0</v>
      </c>
      <c r="G31" s="10">
        <v>0</v>
      </c>
      <c r="H31" s="11">
        <f>G31/C31</f>
        <v>0</v>
      </c>
      <c r="I31" s="10">
        <v>0</v>
      </c>
      <c r="J31" s="11">
        <f>I31/C31</f>
        <v>0</v>
      </c>
      <c r="K31" s="10">
        <v>0</v>
      </c>
      <c r="L31" s="12">
        <f>K31/C31</f>
        <v>0</v>
      </c>
      <c r="M31" s="10">
        <v>1</v>
      </c>
      <c r="N31" s="11">
        <f>M31/C31</f>
        <v>1</v>
      </c>
      <c r="O31" s="10">
        <f t="shared" si="1"/>
        <v>1</v>
      </c>
      <c r="P31" s="13">
        <f t="shared" si="2"/>
        <v>1</v>
      </c>
      <c r="Q31" s="10">
        <f t="shared" si="3"/>
        <v>1</v>
      </c>
      <c r="R31" s="13">
        <f t="shared" si="4"/>
        <v>1</v>
      </c>
    </row>
    <row r="32" spans="1:18" ht="15.75" thickBot="1">
      <c r="A32" s="19" t="s">
        <v>26</v>
      </c>
      <c r="B32" s="25">
        <v>8.0000000000000004E-4</v>
      </c>
      <c r="C32" s="20">
        <v>1</v>
      </c>
      <c r="D32" s="20">
        <v>1</v>
      </c>
      <c r="E32" s="21">
        <f>D32/C32</f>
        <v>1</v>
      </c>
      <c r="F32" s="20">
        <v>0</v>
      </c>
      <c r="G32" s="20">
        <v>0</v>
      </c>
      <c r="H32" s="21">
        <f>G32/C32</f>
        <v>0</v>
      </c>
      <c r="I32" s="20">
        <v>1</v>
      </c>
      <c r="J32" s="21">
        <f>I32/C32</f>
        <v>1</v>
      </c>
      <c r="K32" s="20">
        <v>0</v>
      </c>
      <c r="L32" s="22">
        <f>K32/C32</f>
        <v>0</v>
      </c>
      <c r="M32" s="20">
        <v>0</v>
      </c>
      <c r="N32" s="21">
        <f>M32/C32</f>
        <v>0</v>
      </c>
      <c r="O32" s="20">
        <f t="shared" si="1"/>
        <v>1</v>
      </c>
      <c r="P32" s="23">
        <f t="shared" si="2"/>
        <v>1</v>
      </c>
      <c r="Q32" s="20">
        <f t="shared" si="3"/>
        <v>0</v>
      </c>
      <c r="R32" s="23">
        <f t="shared" si="4"/>
        <v>0</v>
      </c>
    </row>
    <row r="33" spans="1:18">
      <c r="A33" s="7" t="s">
        <v>1</v>
      </c>
      <c r="B33" s="16" t="s">
        <v>27</v>
      </c>
      <c r="C33" s="17">
        <f>SUM(C4:C32)</f>
        <v>1180</v>
      </c>
      <c r="D33" s="17">
        <f>SUM(D4:D32)</f>
        <v>520</v>
      </c>
      <c r="E33" s="18">
        <f>520/1180</f>
        <v>0.44067796610169491</v>
      </c>
      <c r="F33" s="17">
        <f>SUM(F4:F32)</f>
        <v>10</v>
      </c>
      <c r="G33" s="17">
        <f>SUM(G4:G32)</f>
        <v>10</v>
      </c>
      <c r="H33" s="18">
        <f>10/1180</f>
        <v>8.4745762711864406E-3</v>
      </c>
      <c r="I33" s="17">
        <f>SUM(I4:I32)</f>
        <v>139</v>
      </c>
      <c r="J33" s="18">
        <f>139/1180</f>
        <v>0.11779661016949153</v>
      </c>
      <c r="K33" s="17">
        <f>SUM(K4:K32)</f>
        <v>64</v>
      </c>
      <c r="L33" s="18">
        <f>64/1180</f>
        <v>5.4237288135593219E-2</v>
      </c>
      <c r="M33" s="17">
        <f>SUM(M4:M32)</f>
        <v>298</v>
      </c>
      <c r="N33" s="18">
        <f>298/1180</f>
        <v>0.25254237288135595</v>
      </c>
      <c r="O33" s="17">
        <f t="shared" si="1"/>
        <v>437</v>
      </c>
      <c r="P33" s="18">
        <f t="shared" si="2"/>
        <v>0.37033898305084745</v>
      </c>
      <c r="Q33" s="17">
        <f t="shared" si="3"/>
        <v>362</v>
      </c>
      <c r="R33" s="18">
        <f t="shared" si="4"/>
        <v>0.30677966101694915</v>
      </c>
    </row>
    <row r="34" spans="1:18">
      <c r="D34" s="1"/>
      <c r="F34" s="1"/>
      <c r="G34" s="1"/>
      <c r="I34" s="1"/>
      <c r="K34" s="1"/>
      <c r="M34" s="1"/>
    </row>
  </sheetData>
  <mergeCells count="15">
    <mergeCell ref="Q1:R1"/>
    <mergeCell ref="A3:R3"/>
    <mergeCell ref="A7:R7"/>
    <mergeCell ref="A20:R20"/>
    <mergeCell ref="A27:R27"/>
    <mergeCell ref="M1:N1"/>
    <mergeCell ref="K1:L1"/>
    <mergeCell ref="F1:F2"/>
    <mergeCell ref="C1:C2"/>
    <mergeCell ref="O1:P1"/>
    <mergeCell ref="A1:A2"/>
    <mergeCell ref="B1:B2"/>
    <mergeCell ref="D1:E1"/>
    <mergeCell ref="G1:H1"/>
    <mergeCell ref="I1:J1"/>
  </mergeCells>
  <pageMargins left="0.7" right="0.7" top="0.75" bottom="0.75" header="0.3" footer="0.3"/>
  <ignoredErrors>
    <ignoredError sqref="H33 J33 L33 E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Ganiukova</dc:creator>
  <cp:lastModifiedBy>User</cp:lastModifiedBy>
  <dcterms:created xsi:type="dcterms:W3CDTF">2024-01-27T08:23:01Z</dcterms:created>
  <dcterms:modified xsi:type="dcterms:W3CDTF">2024-03-08T17:37:38Z</dcterms:modified>
</cp:coreProperties>
</file>